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Leiaute" sheetId="1" r:id="rId1"/>
  </sheets>
  <definedNames>
    <definedName name="_xlnm.Print_Area" localSheetId="0">'Leiaute'!$A$1:$H$101</definedName>
  </definedNames>
  <calcPr fullCalcOnLoad="1"/>
</workbook>
</file>

<file path=xl/sharedStrings.xml><?xml version="1.0" encoding="utf-8"?>
<sst xmlns="http://schemas.openxmlformats.org/spreadsheetml/2006/main" count="249" uniqueCount="153">
  <si>
    <t>PLANILHA DE ORÇAMENTOS - COMPRA DE MATERIAIS E/OU SERVIÇOS</t>
  </si>
  <si>
    <t>ITEM</t>
  </si>
  <si>
    <t>DESCRIÇÃO</t>
  </si>
  <si>
    <t>MATERIAL</t>
  </si>
  <si>
    <t>MÃO DE OBRA</t>
  </si>
  <si>
    <t>1.0</t>
  </si>
  <si>
    <t>QUANT.</t>
  </si>
  <si>
    <t>UNID.</t>
  </si>
  <si>
    <t xml:space="preserve">2. ENDEREÇO:  </t>
  </si>
  <si>
    <t>1.1</t>
  </si>
  <si>
    <t>2.1</t>
  </si>
  <si>
    <t>PREÇO</t>
  </si>
  <si>
    <t>TOTAL</t>
  </si>
  <si>
    <t>I</t>
  </si>
  <si>
    <t xml:space="preserve"> OBRAS CIVIS</t>
  </si>
  <si>
    <t>m²</t>
  </si>
  <si>
    <t xml:space="preserve"> SERVIÇOS PRELIMINARES</t>
  </si>
  <si>
    <t>x,xx</t>
  </si>
  <si>
    <t>3.1</t>
  </si>
  <si>
    <t>TOTAL GERAL</t>
  </si>
  <si>
    <t>3. PRAZO DE EXECUÇÃO/ENTREGA: 30 DIAS</t>
  </si>
  <si>
    <t>1.1.1</t>
  </si>
  <si>
    <t>6. ANEXOS: Plantas baixas; obter no Banrisul, conforme edital</t>
  </si>
  <si>
    <t>2.3</t>
  </si>
  <si>
    <t>un</t>
  </si>
  <si>
    <t>1.1.2</t>
  </si>
  <si>
    <t>1.1.3</t>
  </si>
  <si>
    <t xml:space="preserve">       - painel UV cinza, tipo BP PLUS,  largura de 1,20m, montantes e rodapés simples em aço com pintura eletrostática cinza, cores conforme padrão existente, vidro jateado 5 mm no painel superior</t>
  </si>
  <si>
    <t xml:space="preserve">       - porta divisória 80x210cm, com painel superior de vidro e ferragem completa.</t>
  </si>
  <si>
    <t>2.2</t>
  </si>
  <si>
    <t xml:space="preserve">       - película jateada para painéis superiores em vidro</t>
  </si>
  <si>
    <t>DIVISÓRIAS E BIOMBOS:</t>
  </si>
  <si>
    <t xml:space="preserve">       - biombos existentes 66 x 177 cm</t>
  </si>
  <si>
    <t xml:space="preserve">       - biombos existentes 121 x 177 cm</t>
  </si>
  <si>
    <t xml:space="preserve">       - sofá 2 lugares</t>
  </si>
  <si>
    <t xml:space="preserve">       - longarinas 3 lugares</t>
  </si>
  <si>
    <t>1.2</t>
  </si>
  <si>
    <t>1.2.1</t>
  </si>
  <si>
    <t>1.2.2</t>
  </si>
  <si>
    <t xml:space="preserve">       - biombos em vidro liso transparente 5mm, requadro de alumínio anodizado, perfil Alcoa ref. 30-026 ou equivalente, cor branca, 120 x 140 cm, com película jateada intercalada, pés e sapatas conforme detalhe. Inclui fornecimento, montagem e instalação.</t>
  </si>
  <si>
    <t>2.4</t>
  </si>
  <si>
    <t>2.5</t>
  </si>
  <si>
    <t>Divisor de ambientes</t>
  </si>
  <si>
    <t>2.5.1</t>
  </si>
  <si>
    <t>2.5.2</t>
  </si>
  <si>
    <t>2.5.3</t>
  </si>
  <si>
    <t xml:space="preserve">       - montantes em alumínio anodizado na cor branca, 5 x 10 cm para estruturação, fixados ao piso</t>
  </si>
  <si>
    <t xml:space="preserve">       - película jateada para painéis em vidro</t>
  </si>
  <si>
    <t xml:space="preserve">       - guichê de recepção</t>
  </si>
  <si>
    <t>Mobiliário a relocar:</t>
  </si>
  <si>
    <t>1.3</t>
  </si>
  <si>
    <t>Remover:</t>
  </si>
  <si>
    <t>1.3.1</t>
  </si>
  <si>
    <t>1.3.2</t>
  </si>
  <si>
    <t xml:space="preserve">       - pisos táteis em placa - ALERTA</t>
  </si>
  <si>
    <t xml:space="preserve">       - pisos táteis em placa - DIRECIONAL</t>
  </si>
  <si>
    <t>1.3.3</t>
  </si>
  <si>
    <t>SINALIZAÇÃO INTERNA</t>
  </si>
  <si>
    <t>3.2</t>
  </si>
  <si>
    <t xml:space="preserve">       - pisos táteis vinílicos em placa, cor azul conforme existente - ALERTA - fornecimento e instalação</t>
  </si>
  <si>
    <t xml:space="preserve">       - pisos táteis vinílicos em placa, cor azul conforme existente - DIRECIONAL - fornecimento e instalação</t>
  </si>
  <si>
    <t>SERRALHERIA</t>
  </si>
  <si>
    <t xml:space="preserve">       - esquadria de alumínio anodizado na cor bronze, completa, com vidro 5 mm, em substituição às portas de acesso</t>
  </si>
  <si>
    <t xml:space="preserve">       - esquadria de alumínio anodizado na cor branca, completa,  h= 180 cm</t>
  </si>
  <si>
    <t>2.5.4</t>
  </si>
  <si>
    <t xml:space="preserve">       - vidro liso incolor 6 mm</t>
  </si>
  <si>
    <t>Mobiliário a retirar.  Condições: limpos, embalados em plástico bolha, identificados (local de origem e o que é), acondicionados adequadamente, entregues na BAGERGS (Av. Getúlio Vargas, 8.201 - Canoas/RS).</t>
  </si>
  <si>
    <t>Cabo multi lan CAT5</t>
  </si>
  <si>
    <t>m</t>
  </si>
  <si>
    <t>Cabo unipolar tipo flexivel, livre de halogêneo, antichama, 750V, seção 2,5 mm2.</t>
  </si>
  <si>
    <t>Eletroduto ferro ø 25 mm.</t>
  </si>
  <si>
    <t>1.4</t>
  </si>
  <si>
    <t>Caixa de passagem c/ tampa cega tipo condulete diam 25mm</t>
  </si>
  <si>
    <t>1.5</t>
  </si>
  <si>
    <t>Canaletas RD70  de PVC tipo Hellermann</t>
  </si>
  <si>
    <t>1.6</t>
  </si>
  <si>
    <t>Caixa de alumínio 100x100x50mm com altura específica para canaleta 73x25mm</t>
  </si>
  <si>
    <t>1.7</t>
  </si>
  <si>
    <t>Curva 90º metálica - específica de canaleta de alumínio 73x25mm cor natural</t>
  </si>
  <si>
    <t>1.8</t>
  </si>
  <si>
    <t>Acessório adaptador p/ conexão eletroduto/canaleta de alumínio cor natural 2x1"</t>
  </si>
  <si>
    <t>1.9</t>
  </si>
  <si>
    <t>Canaleta de aluminio 73x25 dupla com septo deslocado com tampa de encaixe cor natural</t>
  </si>
  <si>
    <t>Suporte para canaleta de aluminio p/três blocos com duas tomadas tipo bloco NBR 20A (PRETA) mais um bloco cego na cor branca</t>
  </si>
  <si>
    <t>Suporte para canaleta de aluminio p/três blocos com uma tomadas tipo bloco NBR 20A (AZUL) mais dois blocos cegos na cor branca</t>
  </si>
  <si>
    <t>Suporte para canaleta de aluminio p/tres blocos sendo dois bloco c/RJ.45 e mais um blocos cego, pintado de branco</t>
  </si>
  <si>
    <t xml:space="preserve"> Canaleta de aluminio 73x25 dupla - Pintada (0,25m)  com dois suportes e tampas terminais rebitadas nas pontas, sendo um suporte com duas tomadas pretas 20A e um bloco cego e um suporte com dois RJ 45 fêmea para fonia e lógica mais um bloco cego ou rigorosamente equivalente.</t>
  </si>
  <si>
    <t>patch cord verde 2,5mts para as mesas</t>
  </si>
  <si>
    <t>2.6</t>
  </si>
  <si>
    <t>patch cord azul 2,5mts para as mesas</t>
  </si>
  <si>
    <t>2.7</t>
  </si>
  <si>
    <t>Disjuntores Monopolar/4,5kA - 16A</t>
  </si>
  <si>
    <t>2.8</t>
  </si>
  <si>
    <t xml:space="preserve">Retirada de infra antiga de elétrica/lógica/telefonia nas paredes e mesas e fazer o descarte </t>
  </si>
  <si>
    <t>2.9</t>
  </si>
  <si>
    <t>Canaleta de aluminio 73x45 com tampa de encaixe cor natural para a subida do RACK Banco</t>
  </si>
  <si>
    <t>2.10</t>
  </si>
  <si>
    <t>Montagem e remontagem de canaletas RD70 e extensões elétricas com mudança do plug para novo padrão.</t>
  </si>
  <si>
    <t>2.11</t>
  </si>
  <si>
    <t>Sealtube 1"</t>
  </si>
  <si>
    <t>Rack padrão 19" tipo gabinete fechado, porta acrílico com chave, próprio para cabeamento estruturado de 16 Us, profundidade 570mm  fixado na parede com três bandejas</t>
  </si>
  <si>
    <t>Cabo CIT-10 pares</t>
  </si>
  <si>
    <t>3.3</t>
  </si>
  <si>
    <t>regua com 8 tomadas para rack</t>
  </si>
  <si>
    <t>3.5</t>
  </si>
  <si>
    <t>Religação dos pontos logicos existente no Rack</t>
  </si>
  <si>
    <t>cj</t>
  </si>
  <si>
    <t>II</t>
  </si>
  <si>
    <t xml:space="preserve">INFRA-ESTRUTURA ELÉTRICA/LÓGICA/TELEFONE </t>
  </si>
  <si>
    <t>SUBTOTAL OBRAS CIVIS</t>
  </si>
  <si>
    <t>SUBTOTAL INFRAESTRUTURA ELÉTRICA, LÓGICA E DE TELEFONIA</t>
  </si>
  <si>
    <t>AG. BORGES DE MEDEIROS -  RUA GENERAL ANDRADE NEVES 185 - PORTO ALEGRE/RS</t>
  </si>
  <si>
    <t>4. HORÁRIO PARA EXECUÇÃO/ENTREGA: após expediente e fins de semana; dias e horários formalizados com 48 horas de antecedência.</t>
  </si>
  <si>
    <t>PREÇO UNITÁRIO</t>
  </si>
  <si>
    <t>INFRAESTRUTURA para elétrica/lógica/telefonia em 4 novas mesas no atendimento</t>
  </si>
  <si>
    <t>INSTALAÇÃO DE RACK para as operadoras telefônicas</t>
  </si>
  <si>
    <t>5. CONDIÇÕES DE PAGAMENTO: Após recebimento do objeto, até o 4º (quarto) dia útil da 2ª semana do mês subsequente à liberação da Nota Fiscal ou Nota Fiscal Fatura correspondente.</t>
  </si>
  <si>
    <t>1. OBJETO: MANUTENÇÃO E ALTERAÇÃO DE LEIAUTE  - AG BORGES DE MEDEIROS</t>
  </si>
  <si>
    <t>MANUTENÇÃO E ALTERAÇÃO DE LEIAUTE</t>
  </si>
  <si>
    <t>AG BORGES DE MEDEIROS - TÉRREO</t>
  </si>
  <si>
    <t>AG BORGES DE MEDEIROS - PA TUDO FÁCIL</t>
  </si>
  <si>
    <t>Retirada de:</t>
  </si>
  <si>
    <t xml:space="preserve">       - passa-objetos em acrílico, para reaproveitamento</t>
  </si>
  <si>
    <t xml:space="preserve">       - painéis divisórios com porta para reaproveitamento</t>
  </si>
  <si>
    <t xml:space="preserve">       - esquadria de alumínio com grade</t>
  </si>
  <si>
    <t>Relocar:</t>
  </si>
  <si>
    <t>1.12.1</t>
  </si>
  <si>
    <t xml:space="preserve">       - console vigilante</t>
  </si>
  <si>
    <t xml:space="preserve">       - painel UV cinza, tipo BP PLUS,  h =  2,10 m, montantes e rodapés simples em aço com pintura eletrostática cinza, cores conforme padrão existente, instalação e complemento</t>
  </si>
  <si>
    <t>VIDROS</t>
  </si>
  <si>
    <t xml:space="preserve">       - vidro liso incolor  5 mm para recomposição do vidro da porta de alumínio para fechar vão do passa-objetos</t>
  </si>
  <si>
    <t xml:space="preserve">       - película blackout para painéis de vidro da circulação interna</t>
  </si>
  <si>
    <t>4.1</t>
  </si>
  <si>
    <t xml:space="preserve">       - esquadria de alumínio cor natural, vidro liso incolor 5mm, conforme padrão existente</t>
  </si>
  <si>
    <t>4.2</t>
  </si>
  <si>
    <t xml:space="preserve">       - grades de alumínio cor natural, conforme padrão existente, com vidro incolor liso e passa-objetos</t>
  </si>
  <si>
    <t>TOTAL AG BORGES - TÉRREO</t>
  </si>
  <si>
    <t>TOTAL AG BORGES -TUDO FÁCIL</t>
  </si>
  <si>
    <t>TUDO FÁCIL BORGES -  RUA GENERAL ANDRADE NEVES 185/2º ANDAR - PORTO ALEGRE/RS</t>
  </si>
  <si>
    <t>INFRA-ESTRUTURA ELÉTRICA</t>
  </si>
  <si>
    <t>TROCA DE PORTA EQUIPAMENTOS elétrica/lógica/telefonia das mesas e impressoras do atendimento</t>
  </si>
  <si>
    <t>3.4</t>
  </si>
  <si>
    <t>patch cord verde 2,5mts para interligar o Rack do Banco com o Rack das operadoras com RJ macho nas duas pontas</t>
  </si>
  <si>
    <t>INFRAESTRUTURA com tubulação para readequação do sistema de alarme na porta da retaguarda para instalação de magnético, fecho eletromagnético e IVP  e na porta de acesso à agência para instalação de magnético ligado na tubulação existente.</t>
  </si>
  <si>
    <t>SUBTOTAL INFRAESTRUTURA ELÉTRICA</t>
  </si>
  <si>
    <t>SERRALHERIA - ESQUADRIA ACESSO AUTOATENDIMENTO</t>
  </si>
  <si>
    <t xml:space="preserve">       - pórtico existente - reinstalação</t>
  </si>
  <si>
    <t xml:space="preserve">       - esquadria de alumínio completa, com vidros e pórtico. </t>
  </si>
  <si>
    <t>4.1.1</t>
  </si>
  <si>
    <t>4.1.2</t>
  </si>
  <si>
    <t>LIMPEZA</t>
  </si>
  <si>
    <t>5.1</t>
  </si>
  <si>
    <t xml:space="preserve">       - limpeza final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</si>
</sst>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#,##0.00;[Red]#,##0.00"/>
    <numFmt numFmtId="186" formatCode="#,##0.0"/>
    <numFmt numFmtId="187" formatCode="0.00;[Red]0.00"/>
    <numFmt numFmtId="188" formatCode="0;[Red]0"/>
    <numFmt numFmtId="189" formatCode="_-* #,##0.00\ _D_M_-;\-* #,##0.00\ _D_M_-;_-* &quot;-&quot;??\ _D_M_-;_-@_-"/>
    <numFmt numFmtId="190" formatCode="0.0"/>
    <numFmt numFmtId="191" formatCode="00.00"/>
    <numFmt numFmtId="192" formatCode="dd/mm/yy"/>
    <numFmt numFmtId="193" formatCode="0.000"/>
    <numFmt numFmtId="194" formatCode="[$-416]dddd\,\ dd&quot; de &quot;mmmm&quot; de &quot;yyyy"/>
    <numFmt numFmtId="195" formatCode="00000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[$€]_-;\-* #,##0.00\ [$€]_-;_-* &quot;-&quot;??\ [$€]_-;_-@_-"/>
    <numFmt numFmtId="204" formatCode="&quot;R$ &quot;#,##0.00"/>
    <numFmt numFmtId="205" formatCode="#,##0.00_ ;[Red]\-#,##0.00\ 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203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3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0" fontId="6" fillId="0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184" fontId="7" fillId="0" borderId="14" xfId="0" applyNumberFormat="1" applyFont="1" applyFill="1" applyBorder="1" applyAlignment="1" applyProtection="1">
      <alignment horizontal="left" vertical="top"/>
      <protection/>
    </xf>
    <xf numFmtId="1" fontId="7" fillId="0" borderId="15" xfId="0" applyNumberFormat="1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40" fontId="7" fillId="0" borderId="15" xfId="0" applyNumberFormat="1" applyFont="1" applyFill="1" applyBorder="1" applyAlignment="1" applyProtection="1">
      <alignment horizontal="left" vertical="center"/>
      <protection/>
    </xf>
    <xf numFmtId="40" fontId="7" fillId="0" borderId="16" xfId="65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184" fontId="7" fillId="0" borderId="17" xfId="0" applyNumberFormat="1" applyFont="1" applyFill="1" applyBorder="1" applyAlignment="1" applyProtection="1">
      <alignment horizontal="left" vertical="top"/>
      <protection/>
    </xf>
    <xf numFmtId="1" fontId="7" fillId="0" borderId="0" xfId="0" applyNumberFormat="1" applyFont="1" applyFill="1" applyBorder="1" applyAlignment="1" applyProtection="1">
      <alignment horizontal="left" vertical="top"/>
      <protection/>
    </xf>
    <xf numFmtId="40" fontId="7" fillId="0" borderId="0" xfId="0" applyNumberFormat="1" applyFont="1" applyFill="1" applyBorder="1" applyAlignment="1" applyProtection="1">
      <alignment horizontal="left" vertical="center"/>
      <protection/>
    </xf>
    <xf numFmtId="40" fontId="7" fillId="0" borderId="18" xfId="65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84" fontId="7" fillId="0" borderId="19" xfId="0" applyNumberFormat="1" applyFont="1" applyFill="1" applyBorder="1" applyAlignment="1" applyProtection="1">
      <alignment horizontal="left" vertical="top"/>
      <protection/>
    </xf>
    <xf numFmtId="1" fontId="7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40" fontId="7" fillId="0" borderId="20" xfId="0" applyNumberFormat="1" applyFont="1" applyFill="1" applyBorder="1" applyAlignment="1" applyProtection="1">
      <alignment horizontal="left" vertical="center"/>
      <protection/>
    </xf>
    <xf numFmtId="40" fontId="9" fillId="0" borderId="21" xfId="65" applyNumberFormat="1" applyFont="1" applyFill="1" applyBorder="1" applyAlignment="1" applyProtection="1">
      <alignment horizontal="left" vertical="center"/>
      <protection/>
    </xf>
    <xf numFmtId="40" fontId="9" fillId="0" borderId="21" xfId="65" applyNumberFormat="1" applyFont="1" applyFill="1" applyBorder="1" applyAlignment="1" applyProtection="1">
      <alignment horizontal="center" vertical="center"/>
      <protection/>
    </xf>
    <xf numFmtId="40" fontId="9" fillId="0" borderId="11" xfId="0" applyNumberFormat="1" applyFont="1" applyFill="1" applyBorder="1" applyAlignment="1" applyProtection="1">
      <alignment horizontal="center" vertical="center"/>
      <protection/>
    </xf>
    <xf numFmtId="40" fontId="9" fillId="0" borderId="13" xfId="0" applyNumberFormat="1" applyFont="1" applyFill="1" applyBorder="1" applyAlignment="1" applyProtection="1">
      <alignment horizontal="center" vertical="center"/>
      <protection/>
    </xf>
    <xf numFmtId="40" fontId="9" fillId="0" borderId="19" xfId="65" applyNumberFormat="1" applyFont="1" applyFill="1" applyBorder="1" applyAlignment="1" applyProtection="1">
      <alignment horizontal="left" vertical="center"/>
      <protection/>
    </xf>
    <xf numFmtId="40" fontId="9" fillId="0" borderId="22" xfId="65" applyNumberFormat="1" applyFont="1" applyFill="1" applyBorder="1" applyAlignment="1" applyProtection="1">
      <alignment horizontal="left" vertical="center"/>
      <protection/>
    </xf>
    <xf numFmtId="40" fontId="9" fillId="0" borderId="23" xfId="65" applyNumberFormat="1" applyFont="1" applyFill="1" applyBorder="1" applyAlignment="1" applyProtection="1">
      <alignment horizontal="left" vertical="center"/>
      <protection/>
    </xf>
    <xf numFmtId="40" fontId="9" fillId="0" borderId="23" xfId="65" applyNumberFormat="1" applyFont="1" applyFill="1" applyBorder="1" applyAlignment="1" applyProtection="1">
      <alignment horizontal="center" vertical="center"/>
      <protection/>
    </xf>
    <xf numFmtId="40" fontId="9" fillId="0" borderId="10" xfId="0" applyNumberFormat="1" applyFont="1" applyFill="1" applyBorder="1" applyAlignment="1" applyProtection="1">
      <alignment horizontal="center" vertical="center"/>
      <protection/>
    </xf>
    <xf numFmtId="184" fontId="9" fillId="33" borderId="10" xfId="0" applyNumberFormat="1" applyFont="1" applyFill="1" applyBorder="1" applyAlignment="1" applyProtection="1">
      <alignment horizontal="center" vertical="top"/>
      <protection/>
    </xf>
    <xf numFmtId="1" fontId="9" fillId="33" borderId="10" xfId="0" applyNumberFormat="1" applyFont="1" applyFill="1" applyBorder="1" applyAlignment="1" applyProtection="1">
      <alignment horizontal="left" vertical="top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0" fontId="9" fillId="33" borderId="10" xfId="0" applyNumberFormat="1" applyFont="1" applyFill="1" applyBorder="1" applyAlignment="1" applyProtection="1">
      <alignment horizontal="center" vertical="center"/>
      <protection/>
    </xf>
    <xf numFmtId="40" fontId="9" fillId="33" borderId="10" xfId="0" applyNumberFormat="1" applyFont="1" applyFill="1" applyBorder="1" applyAlignment="1" applyProtection="1">
      <alignment horizontal="right" vertical="center"/>
      <protection/>
    </xf>
    <xf numFmtId="40" fontId="9" fillId="33" borderId="23" xfId="6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184" fontId="9" fillId="0" borderId="1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0" fontId="9" fillId="0" borderId="10" xfId="0" applyNumberFormat="1" applyFont="1" applyFill="1" applyBorder="1" applyAlignment="1" applyProtection="1">
      <alignment horizontal="right" vertical="center"/>
      <protection/>
    </xf>
    <xf numFmtId="40" fontId="9" fillId="0" borderId="10" xfId="65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 horizontal="center" vertical="top"/>
      <protection/>
    </xf>
    <xf numFmtId="1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0" fontId="6" fillId="0" borderId="10" xfId="0" applyNumberFormat="1" applyFont="1" applyFill="1" applyBorder="1" applyAlignment="1" applyProtection="1">
      <alignment horizontal="center" vertical="center"/>
      <protection/>
    </xf>
    <xf numFmtId="40" fontId="6" fillId="0" borderId="10" xfId="0" applyNumberFormat="1" applyFont="1" applyFill="1" applyBorder="1" applyAlignment="1" applyProtection="1">
      <alignment horizontal="right" vertical="center"/>
      <protection/>
    </xf>
    <xf numFmtId="40" fontId="6" fillId="0" borderId="10" xfId="65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65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vertical="top" wrapText="1"/>
      <protection/>
    </xf>
    <xf numFmtId="3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65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84" fontId="9" fillId="0" borderId="10" xfId="0" applyNumberFormat="1" applyFont="1" applyBorder="1" applyAlignment="1" applyProtection="1">
      <alignment horizontal="center" vertical="top"/>
      <protection/>
    </xf>
    <xf numFmtId="1" fontId="9" fillId="0" borderId="10" xfId="0" applyNumberFormat="1" applyFont="1" applyBorder="1" applyAlignment="1" applyProtection="1">
      <alignment horizontal="left" vertical="top"/>
      <protection/>
    </xf>
    <xf numFmtId="4" fontId="6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Border="1" applyAlignment="1" applyProtection="1">
      <alignment vertical="top"/>
      <protection/>
    </xf>
    <xf numFmtId="184" fontId="6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vertical="top"/>
      <protection/>
    </xf>
    <xf numFmtId="1" fontId="6" fillId="35" borderId="10" xfId="0" applyNumberFormat="1" applyFont="1" applyFill="1" applyBorder="1" applyAlignment="1" applyProtection="1">
      <alignment horizontal="left" vertical="top"/>
      <protection/>
    </xf>
    <xf numFmtId="0" fontId="9" fillId="35" borderId="10" xfId="0" applyFont="1" applyFill="1" applyBorder="1" applyAlignment="1" applyProtection="1">
      <alignment vertical="top" wrapText="1"/>
      <protection/>
    </xf>
    <xf numFmtId="3" fontId="6" fillId="35" borderId="10" xfId="0" applyNumberFormat="1" applyFont="1" applyFill="1" applyBorder="1" applyAlignment="1" applyProtection="1">
      <alignment horizontal="center" vertical="top"/>
      <protection/>
    </xf>
    <xf numFmtId="0" fontId="6" fillId="35" borderId="10" xfId="0" applyFont="1" applyFill="1" applyBorder="1" applyAlignment="1" applyProtection="1">
      <alignment horizontal="center" vertical="top"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65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65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0" fontId="6" fillId="0" borderId="10" xfId="65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vertical="top"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4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4" fontId="9" fillId="33" borderId="10" xfId="0" applyNumberFormat="1" applyFont="1" applyFill="1" applyBorder="1" applyAlignment="1" applyProtection="1">
      <alignment horizontal="right" vertical="center"/>
      <protection/>
    </xf>
    <xf numFmtId="4" fontId="9" fillId="33" borderId="10" xfId="65" applyNumberFormat="1" applyFont="1" applyFill="1" applyBorder="1" applyAlignment="1" applyProtection="1">
      <alignment vertical="top"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4" fontId="6" fillId="0" borderId="26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" fontId="6" fillId="0" borderId="26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top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vertical="top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Layout" zoomScaleSheetLayoutView="100" workbookViewId="0" topLeftCell="A90">
      <selection activeCell="G98" sqref="G98"/>
    </sheetView>
  </sheetViews>
  <sheetFormatPr defaultColWidth="9.140625" defaultRowHeight="12.75"/>
  <cols>
    <col min="1" max="1" width="4.57421875" style="107" customWidth="1"/>
    <col min="2" max="2" width="5.421875" style="108" customWidth="1"/>
    <col min="3" max="3" width="79.7109375" style="109" customWidth="1"/>
    <col min="4" max="4" width="7.00390625" style="110" customWidth="1"/>
    <col min="5" max="5" width="5.57421875" style="111" customWidth="1"/>
    <col min="6" max="6" width="12.7109375" style="112" customWidth="1"/>
    <col min="7" max="7" width="14.28125" style="112" customWidth="1"/>
    <col min="8" max="8" width="15.7109375" style="113" customWidth="1"/>
    <col min="9" max="9" width="30.57421875" style="114" customWidth="1"/>
    <col min="10" max="245" width="11.421875" style="114" customWidth="1"/>
    <col min="246" max="246" width="56.28125" style="114" customWidth="1"/>
    <col min="247" max="16384" width="9.140625" style="114" customWidth="1"/>
  </cols>
  <sheetData>
    <row r="1" spans="1:8" s="9" customFormat="1" ht="15.75">
      <c r="A1" s="6" t="s">
        <v>0</v>
      </c>
      <c r="B1" s="7"/>
      <c r="C1" s="7"/>
      <c r="D1" s="7"/>
      <c r="E1" s="7"/>
      <c r="F1" s="7"/>
      <c r="G1" s="7"/>
      <c r="H1" s="8"/>
    </row>
    <row r="2" spans="1:8" s="15" customFormat="1" ht="11.25">
      <c r="A2" s="10" t="s">
        <v>117</v>
      </c>
      <c r="B2" s="11"/>
      <c r="C2" s="12"/>
      <c r="D2" s="13"/>
      <c r="E2" s="13"/>
      <c r="F2" s="13"/>
      <c r="G2" s="13"/>
      <c r="H2" s="14"/>
    </row>
    <row r="3" spans="1:8" s="15" customFormat="1" ht="11.25">
      <c r="A3" s="16" t="s">
        <v>8</v>
      </c>
      <c r="B3" s="17"/>
      <c r="D3" s="18"/>
      <c r="E3" s="18"/>
      <c r="F3" s="18"/>
      <c r="G3" s="18"/>
      <c r="H3" s="19"/>
    </row>
    <row r="4" spans="1:8" s="15" customFormat="1" ht="11.25">
      <c r="A4" s="16"/>
      <c r="B4" s="17" t="s">
        <v>10</v>
      </c>
      <c r="C4" s="20" t="s">
        <v>111</v>
      </c>
      <c r="D4" s="18"/>
      <c r="E4" s="18"/>
      <c r="F4" s="18"/>
      <c r="G4" s="18"/>
      <c r="H4" s="19"/>
    </row>
    <row r="5" spans="1:8" s="15" customFormat="1" ht="11.25">
      <c r="A5" s="16"/>
      <c r="B5" s="17" t="s">
        <v>29</v>
      </c>
      <c r="C5" s="20" t="s">
        <v>138</v>
      </c>
      <c r="D5" s="18"/>
      <c r="E5" s="18"/>
      <c r="F5" s="18"/>
      <c r="G5" s="18"/>
      <c r="H5" s="19"/>
    </row>
    <row r="6" spans="1:8" s="15" customFormat="1" ht="11.25">
      <c r="A6" s="16" t="s">
        <v>20</v>
      </c>
      <c r="B6" s="17"/>
      <c r="C6" s="20"/>
      <c r="D6" s="18"/>
      <c r="E6" s="18"/>
      <c r="F6" s="18"/>
      <c r="G6" s="18"/>
      <c r="H6" s="19"/>
    </row>
    <row r="7" spans="1:8" s="15" customFormat="1" ht="11.25">
      <c r="A7" s="16" t="s">
        <v>112</v>
      </c>
      <c r="B7" s="17"/>
      <c r="C7" s="20"/>
      <c r="D7" s="18"/>
      <c r="E7" s="18"/>
      <c r="F7" s="18"/>
      <c r="G7" s="18"/>
      <c r="H7" s="19"/>
    </row>
    <row r="8" spans="1:8" s="15" customFormat="1" ht="11.25">
      <c r="A8" s="16" t="s">
        <v>116</v>
      </c>
      <c r="B8" s="17"/>
      <c r="C8" s="20"/>
      <c r="D8" s="18"/>
      <c r="E8" s="18"/>
      <c r="F8" s="18"/>
      <c r="G8" s="18"/>
      <c r="H8" s="19"/>
    </row>
    <row r="9" spans="1:8" s="15" customFormat="1" ht="11.25">
      <c r="A9" s="21" t="s">
        <v>22</v>
      </c>
      <c r="B9" s="22"/>
      <c r="C9" s="23"/>
      <c r="D9" s="24"/>
      <c r="E9" s="24"/>
      <c r="F9" s="24"/>
      <c r="G9" s="24"/>
      <c r="H9" s="19"/>
    </row>
    <row r="10" spans="1:8" s="15" customFormat="1" ht="12.75">
      <c r="A10" s="25" t="s">
        <v>1</v>
      </c>
      <c r="B10" s="25"/>
      <c r="C10" s="25" t="s">
        <v>2</v>
      </c>
      <c r="D10" s="26" t="s">
        <v>6</v>
      </c>
      <c r="E10" s="26" t="s">
        <v>7</v>
      </c>
      <c r="F10" s="27" t="s">
        <v>113</v>
      </c>
      <c r="G10" s="28"/>
      <c r="H10" s="26" t="s">
        <v>11</v>
      </c>
    </row>
    <row r="11" spans="1:8" s="15" customFormat="1" ht="12.75">
      <c r="A11" s="29"/>
      <c r="B11" s="30"/>
      <c r="C11" s="31"/>
      <c r="D11" s="32"/>
      <c r="E11" s="32"/>
      <c r="F11" s="33" t="s">
        <v>3</v>
      </c>
      <c r="G11" s="33" t="s">
        <v>4</v>
      </c>
      <c r="H11" s="32" t="s">
        <v>12</v>
      </c>
    </row>
    <row r="12" spans="1:8" s="15" customFormat="1" ht="12.75">
      <c r="A12" s="29" t="s">
        <v>5</v>
      </c>
      <c r="B12" s="30"/>
      <c r="C12" s="31" t="s">
        <v>118</v>
      </c>
      <c r="D12" s="32"/>
      <c r="E12" s="32"/>
      <c r="F12" s="33"/>
      <c r="G12" s="33"/>
      <c r="H12" s="32"/>
    </row>
    <row r="13" spans="1:8" s="40" customFormat="1" ht="12.75">
      <c r="A13" s="34"/>
      <c r="B13" s="35" t="s">
        <v>9</v>
      </c>
      <c r="C13" s="36" t="s">
        <v>119</v>
      </c>
      <c r="D13" s="37"/>
      <c r="E13" s="37"/>
      <c r="F13" s="38"/>
      <c r="G13" s="38"/>
      <c r="H13" s="39"/>
    </row>
    <row r="14" spans="1:8" s="9" customFormat="1" ht="12.75">
      <c r="A14" s="41"/>
      <c r="B14" s="42" t="s">
        <v>13</v>
      </c>
      <c r="C14" s="43" t="s">
        <v>14</v>
      </c>
      <c r="D14" s="33"/>
      <c r="E14" s="33"/>
      <c r="F14" s="44"/>
      <c r="G14" s="44"/>
      <c r="H14" s="45"/>
    </row>
    <row r="15" spans="1:8" s="40" customFormat="1" ht="12.75">
      <c r="A15" s="46"/>
      <c r="B15" s="47">
        <v>1</v>
      </c>
      <c r="C15" s="48" t="s">
        <v>16</v>
      </c>
      <c r="D15" s="49"/>
      <c r="E15" s="49"/>
      <c r="F15" s="50"/>
      <c r="G15" s="50"/>
      <c r="H15" s="51"/>
    </row>
    <row r="16" spans="1:8" s="40" customFormat="1" ht="38.25">
      <c r="A16" s="46"/>
      <c r="B16" s="47" t="s">
        <v>9</v>
      </c>
      <c r="C16" s="48" t="s">
        <v>66</v>
      </c>
      <c r="D16" s="49"/>
      <c r="E16" s="49"/>
      <c r="F16" s="50"/>
      <c r="G16" s="50"/>
      <c r="H16" s="51"/>
    </row>
    <row r="17" spans="1:8" s="40" customFormat="1" ht="12.75">
      <c r="A17" s="46"/>
      <c r="B17" s="47" t="s">
        <v>21</v>
      </c>
      <c r="C17" s="48" t="s">
        <v>32</v>
      </c>
      <c r="D17" s="49">
        <v>9</v>
      </c>
      <c r="E17" s="49" t="s">
        <v>24</v>
      </c>
      <c r="F17" s="1"/>
      <c r="G17" s="1"/>
      <c r="H17" s="51">
        <f>SUM(F17,G17)*D17</f>
        <v>0</v>
      </c>
    </row>
    <row r="18" spans="1:8" s="40" customFormat="1" ht="12.75">
      <c r="A18" s="46"/>
      <c r="B18" s="47" t="s">
        <v>25</v>
      </c>
      <c r="C18" s="48" t="s">
        <v>33</v>
      </c>
      <c r="D18" s="49">
        <v>37</v>
      </c>
      <c r="E18" s="49" t="s">
        <v>24</v>
      </c>
      <c r="F18" s="1"/>
      <c r="G18" s="1"/>
      <c r="H18" s="51">
        <f>SUM(F18,G18)*D18</f>
        <v>0</v>
      </c>
    </row>
    <row r="19" spans="1:8" s="40" customFormat="1" ht="12.75">
      <c r="A19" s="46"/>
      <c r="B19" s="47" t="s">
        <v>26</v>
      </c>
      <c r="C19" s="48" t="s">
        <v>48</v>
      </c>
      <c r="D19" s="49">
        <v>1</v>
      </c>
      <c r="E19" s="49" t="s">
        <v>24</v>
      </c>
      <c r="F19" s="1"/>
      <c r="G19" s="1"/>
      <c r="H19" s="51">
        <f>SUM(F19,G19)*D19</f>
        <v>0</v>
      </c>
    </row>
    <row r="20" spans="1:8" s="40" customFormat="1" ht="12.75">
      <c r="A20" s="46"/>
      <c r="B20" s="47" t="s">
        <v>36</v>
      </c>
      <c r="C20" s="48" t="s">
        <v>49</v>
      </c>
      <c r="D20" s="49"/>
      <c r="E20" s="49"/>
      <c r="F20" s="50"/>
      <c r="G20" s="50"/>
      <c r="H20" s="51"/>
    </row>
    <row r="21" spans="1:8" s="40" customFormat="1" ht="12.75">
      <c r="A21" s="46"/>
      <c r="B21" s="47" t="s">
        <v>37</v>
      </c>
      <c r="C21" s="48" t="s">
        <v>34</v>
      </c>
      <c r="D21" s="49">
        <v>1</v>
      </c>
      <c r="E21" s="49" t="s">
        <v>24</v>
      </c>
      <c r="F21" s="50" t="s">
        <v>17</v>
      </c>
      <c r="G21" s="1"/>
      <c r="H21" s="51">
        <f>SUM(F21,G21)*D21</f>
        <v>0</v>
      </c>
    </row>
    <row r="22" spans="1:8" s="40" customFormat="1" ht="12.75">
      <c r="A22" s="46"/>
      <c r="B22" s="47" t="s">
        <v>38</v>
      </c>
      <c r="C22" s="48" t="s">
        <v>35</v>
      </c>
      <c r="D22" s="49">
        <v>2</v>
      </c>
      <c r="E22" s="49" t="s">
        <v>24</v>
      </c>
      <c r="F22" s="50" t="s">
        <v>17</v>
      </c>
      <c r="G22" s="1"/>
      <c r="H22" s="51">
        <f>SUM(F22,G22)*D22</f>
        <v>0</v>
      </c>
    </row>
    <row r="23" spans="1:8" s="40" customFormat="1" ht="12.75">
      <c r="A23" s="46"/>
      <c r="B23" s="47" t="s">
        <v>50</v>
      </c>
      <c r="C23" s="48" t="s">
        <v>51</v>
      </c>
      <c r="D23" s="49"/>
      <c r="E23" s="49"/>
      <c r="F23" s="50"/>
      <c r="G23" s="50"/>
      <c r="H23" s="51"/>
    </row>
    <row r="24" spans="1:8" s="40" customFormat="1" ht="12.75">
      <c r="A24" s="46"/>
      <c r="B24" s="47" t="s">
        <v>52</v>
      </c>
      <c r="C24" s="48" t="s">
        <v>54</v>
      </c>
      <c r="D24" s="49">
        <v>10</v>
      </c>
      <c r="E24" s="49" t="s">
        <v>24</v>
      </c>
      <c r="F24" s="50" t="s">
        <v>17</v>
      </c>
      <c r="G24" s="1"/>
      <c r="H24" s="51">
        <f>SUM(F24,G24)*D24</f>
        <v>0</v>
      </c>
    </row>
    <row r="25" spans="1:8" s="40" customFormat="1" ht="12.75">
      <c r="A25" s="46"/>
      <c r="B25" s="47" t="s">
        <v>53</v>
      </c>
      <c r="C25" s="48" t="s">
        <v>55</v>
      </c>
      <c r="D25" s="49">
        <v>41</v>
      </c>
      <c r="E25" s="49" t="s">
        <v>24</v>
      </c>
      <c r="F25" s="50" t="s">
        <v>17</v>
      </c>
      <c r="G25" s="1"/>
      <c r="H25" s="51">
        <f>SUM(F25,G25)*D25</f>
        <v>0</v>
      </c>
    </row>
    <row r="26" spans="1:8" s="40" customFormat="1" ht="12.75">
      <c r="A26" s="46"/>
      <c r="B26" s="47" t="s">
        <v>56</v>
      </c>
      <c r="C26" s="48" t="s">
        <v>147</v>
      </c>
      <c r="D26" s="49">
        <v>10.5</v>
      </c>
      <c r="E26" s="52" t="s">
        <v>15</v>
      </c>
      <c r="F26" s="50" t="s">
        <v>17</v>
      </c>
      <c r="G26" s="1"/>
      <c r="H26" s="51">
        <f>SUM(F26,G26)*D26</f>
        <v>0</v>
      </c>
    </row>
    <row r="27" spans="1:8" s="40" customFormat="1" ht="12.75">
      <c r="A27" s="46"/>
      <c r="B27" s="47">
        <v>2</v>
      </c>
      <c r="C27" s="48" t="s">
        <v>31</v>
      </c>
      <c r="D27" s="49"/>
      <c r="E27" s="52"/>
      <c r="F27" s="50"/>
      <c r="G27" s="50"/>
      <c r="H27" s="51"/>
    </row>
    <row r="28" spans="1:8" s="40" customFormat="1" ht="38.25">
      <c r="A28" s="46"/>
      <c r="B28" s="47" t="s">
        <v>10</v>
      </c>
      <c r="C28" s="48" t="s">
        <v>27</v>
      </c>
      <c r="D28" s="49">
        <v>17.5</v>
      </c>
      <c r="E28" s="52" t="s">
        <v>15</v>
      </c>
      <c r="F28" s="1"/>
      <c r="G28" s="1"/>
      <c r="H28" s="51">
        <f>SUM(F28,G28)*D28</f>
        <v>0</v>
      </c>
    </row>
    <row r="29" spans="1:8" s="40" customFormat="1" ht="12.75">
      <c r="A29" s="46"/>
      <c r="B29" s="47" t="s">
        <v>29</v>
      </c>
      <c r="C29" s="48" t="s">
        <v>28</v>
      </c>
      <c r="D29" s="49">
        <v>1</v>
      </c>
      <c r="E29" s="52" t="s">
        <v>24</v>
      </c>
      <c r="F29" s="1"/>
      <c r="G29" s="1"/>
      <c r="H29" s="51">
        <f>SUM(F29,G29)*D29</f>
        <v>0</v>
      </c>
    </row>
    <row r="30" spans="1:8" s="40" customFormat="1" ht="12.75">
      <c r="A30" s="46"/>
      <c r="B30" s="47" t="s">
        <v>23</v>
      </c>
      <c r="C30" s="48" t="s">
        <v>30</v>
      </c>
      <c r="D30" s="49">
        <v>8.5</v>
      </c>
      <c r="E30" s="52" t="s">
        <v>15</v>
      </c>
      <c r="F30" s="1"/>
      <c r="G30" s="1"/>
      <c r="H30" s="51">
        <f>SUM(F30,G30)*D30</f>
        <v>0</v>
      </c>
    </row>
    <row r="31" spans="1:8" s="40" customFormat="1" ht="38.25">
      <c r="A31" s="46"/>
      <c r="B31" s="47" t="s">
        <v>40</v>
      </c>
      <c r="C31" s="48" t="s">
        <v>39</v>
      </c>
      <c r="D31" s="49">
        <v>23</v>
      </c>
      <c r="E31" s="52" t="s">
        <v>24</v>
      </c>
      <c r="F31" s="1"/>
      <c r="G31" s="1"/>
      <c r="H31" s="51">
        <f>SUM(F31,G31)*D31</f>
        <v>0</v>
      </c>
    </row>
    <row r="32" spans="1:8" s="40" customFormat="1" ht="12.75">
      <c r="A32" s="46"/>
      <c r="B32" s="47" t="s">
        <v>41</v>
      </c>
      <c r="C32" s="48" t="s">
        <v>42</v>
      </c>
      <c r="D32" s="49"/>
      <c r="E32" s="52"/>
      <c r="F32" s="50"/>
      <c r="G32" s="50"/>
      <c r="H32" s="51"/>
    </row>
    <row r="33" spans="1:8" s="40" customFormat="1" ht="12.75">
      <c r="A33" s="46"/>
      <c r="B33" s="47" t="s">
        <v>43</v>
      </c>
      <c r="C33" s="48" t="s">
        <v>63</v>
      </c>
      <c r="D33" s="49">
        <v>9.5</v>
      </c>
      <c r="E33" s="52" t="s">
        <v>15</v>
      </c>
      <c r="F33" s="1"/>
      <c r="G33" s="1"/>
      <c r="H33" s="51">
        <f>SUM(F33,G33)*D33</f>
        <v>0</v>
      </c>
    </row>
    <row r="34" spans="1:8" s="40" customFormat="1" ht="25.5">
      <c r="A34" s="46"/>
      <c r="B34" s="47" t="s">
        <v>44</v>
      </c>
      <c r="C34" s="48" t="s">
        <v>46</v>
      </c>
      <c r="D34" s="49">
        <v>5</v>
      </c>
      <c r="E34" s="52" t="s">
        <v>24</v>
      </c>
      <c r="F34" s="1"/>
      <c r="G34" s="1"/>
      <c r="H34" s="51">
        <f>SUM(F34,G34)*D34</f>
        <v>0</v>
      </c>
    </row>
    <row r="35" spans="1:8" s="40" customFormat="1" ht="12.75">
      <c r="A35" s="46"/>
      <c r="B35" s="47" t="s">
        <v>45</v>
      </c>
      <c r="C35" s="48" t="s">
        <v>65</v>
      </c>
      <c r="D35" s="49">
        <v>9.5</v>
      </c>
      <c r="E35" s="52" t="s">
        <v>15</v>
      </c>
      <c r="F35" s="1"/>
      <c r="G35" s="1"/>
      <c r="H35" s="51">
        <f>SUM(F35,G35)*D35</f>
        <v>0</v>
      </c>
    </row>
    <row r="36" spans="1:8" s="40" customFormat="1" ht="12.75">
      <c r="A36" s="46"/>
      <c r="B36" s="47" t="s">
        <v>64</v>
      </c>
      <c r="C36" s="48" t="s">
        <v>47</v>
      </c>
      <c r="D36" s="49">
        <v>9.5</v>
      </c>
      <c r="E36" s="52" t="s">
        <v>15</v>
      </c>
      <c r="F36" s="1"/>
      <c r="G36" s="1"/>
      <c r="H36" s="51">
        <f>SUM(F36,G36)*D36</f>
        <v>0</v>
      </c>
    </row>
    <row r="37" spans="1:8" s="40" customFormat="1" ht="12.75">
      <c r="A37" s="46"/>
      <c r="B37" s="47">
        <v>3</v>
      </c>
      <c r="C37" s="48" t="s">
        <v>57</v>
      </c>
      <c r="D37" s="49"/>
      <c r="E37" s="52"/>
      <c r="F37" s="50"/>
      <c r="G37" s="50"/>
      <c r="H37" s="51"/>
    </row>
    <row r="38" spans="1:8" s="40" customFormat="1" ht="25.5">
      <c r="A38" s="46"/>
      <c r="B38" s="47" t="s">
        <v>18</v>
      </c>
      <c r="C38" s="48" t="s">
        <v>59</v>
      </c>
      <c r="D38" s="49">
        <v>7</v>
      </c>
      <c r="E38" s="49" t="s">
        <v>24</v>
      </c>
      <c r="F38" s="1"/>
      <c r="G38" s="1"/>
      <c r="H38" s="51">
        <f>SUM(F38,G38)*D38</f>
        <v>0</v>
      </c>
    </row>
    <row r="39" spans="1:8" s="40" customFormat="1" ht="25.5">
      <c r="A39" s="46"/>
      <c r="B39" s="47" t="s">
        <v>58</v>
      </c>
      <c r="C39" s="48" t="s">
        <v>60</v>
      </c>
      <c r="D39" s="49">
        <v>2</v>
      </c>
      <c r="E39" s="49" t="s">
        <v>24</v>
      </c>
      <c r="F39" s="1"/>
      <c r="G39" s="1"/>
      <c r="H39" s="51">
        <f>SUM(F39,G39)*D39</f>
        <v>0</v>
      </c>
    </row>
    <row r="40" spans="1:8" s="40" customFormat="1" ht="12.75">
      <c r="A40" s="46"/>
      <c r="B40" s="47">
        <v>4</v>
      </c>
      <c r="C40" s="48" t="s">
        <v>145</v>
      </c>
      <c r="D40" s="49"/>
      <c r="E40" s="49"/>
      <c r="F40" s="50"/>
      <c r="G40" s="50"/>
      <c r="H40" s="51"/>
    </row>
    <row r="41" spans="1:8" s="40" customFormat="1" ht="25.5">
      <c r="A41" s="46"/>
      <c r="B41" s="53" t="s">
        <v>148</v>
      </c>
      <c r="C41" s="48" t="s">
        <v>62</v>
      </c>
      <c r="D41" s="52">
        <v>10.5</v>
      </c>
      <c r="E41" s="52" t="s">
        <v>15</v>
      </c>
      <c r="F41" s="2"/>
      <c r="G41" s="2"/>
      <c r="H41" s="55">
        <f>SUM(F41,G41)*D41</f>
        <v>0</v>
      </c>
    </row>
    <row r="42" spans="1:8" s="40" customFormat="1" ht="12.75">
      <c r="A42" s="46"/>
      <c r="B42" s="53" t="s">
        <v>149</v>
      </c>
      <c r="C42" s="48" t="s">
        <v>146</v>
      </c>
      <c r="D42" s="52">
        <v>1</v>
      </c>
      <c r="E42" s="52" t="s">
        <v>106</v>
      </c>
      <c r="F42" s="54" t="s">
        <v>17</v>
      </c>
      <c r="G42" s="2"/>
      <c r="H42" s="55">
        <f>SUM(F42,G42)*D42</f>
        <v>0</v>
      </c>
    </row>
    <row r="43" spans="1:8" s="40" customFormat="1" ht="12.75">
      <c r="A43" s="46"/>
      <c r="B43" s="53">
        <v>5</v>
      </c>
      <c r="C43" s="48" t="s">
        <v>150</v>
      </c>
      <c r="D43" s="52"/>
      <c r="E43" s="52"/>
      <c r="F43" s="54"/>
      <c r="G43" s="54"/>
      <c r="H43" s="55"/>
    </row>
    <row r="44" spans="1:8" s="40" customFormat="1" ht="12.75">
      <c r="A44" s="46"/>
      <c r="B44" s="53" t="s">
        <v>151</v>
      </c>
      <c r="C44" s="48" t="s">
        <v>152</v>
      </c>
      <c r="D44" s="52">
        <v>20</v>
      </c>
      <c r="E44" s="52" t="s">
        <v>15</v>
      </c>
      <c r="F44" s="2"/>
      <c r="G44" s="2"/>
      <c r="H44" s="55">
        <f>SUM(F44,G44)*D44</f>
        <v>0</v>
      </c>
    </row>
    <row r="45" spans="1:8" s="63" customFormat="1" ht="12.75">
      <c r="A45" s="56"/>
      <c r="B45" s="57"/>
      <c r="C45" s="58" t="s">
        <v>109</v>
      </c>
      <c r="D45" s="59"/>
      <c r="E45" s="60"/>
      <c r="F45" s="61">
        <f>SUMPRODUCT(D16:D44,F16:F44)</f>
        <v>0</v>
      </c>
      <c r="G45" s="61">
        <f>SUMPRODUCT(D16:D44,G16:G44)</f>
        <v>0</v>
      </c>
      <c r="H45" s="62">
        <f>SUM(F45:G45)</f>
        <v>0</v>
      </c>
    </row>
    <row r="46" spans="1:8" s="63" customFormat="1" ht="12.75">
      <c r="A46" s="64"/>
      <c r="B46" s="65" t="s">
        <v>107</v>
      </c>
      <c r="C46" s="58" t="s">
        <v>108</v>
      </c>
      <c r="D46" s="59"/>
      <c r="E46" s="60"/>
      <c r="F46" s="66"/>
      <c r="G46" s="67"/>
      <c r="H46" s="3"/>
    </row>
    <row r="47" spans="1:8" s="63" customFormat="1" ht="12.75">
      <c r="A47" s="68"/>
      <c r="B47" s="57">
        <v>1</v>
      </c>
      <c r="C47" s="69" t="s">
        <v>114</v>
      </c>
      <c r="D47" s="59"/>
      <c r="E47" s="60"/>
      <c r="F47" s="66"/>
      <c r="G47" s="67"/>
      <c r="H47" s="3"/>
    </row>
    <row r="48" spans="1:8" s="63" customFormat="1" ht="12.75">
      <c r="A48" s="70"/>
      <c r="B48" s="57" t="s">
        <v>9</v>
      </c>
      <c r="C48" s="69" t="s">
        <v>67</v>
      </c>
      <c r="D48" s="59">
        <v>300</v>
      </c>
      <c r="E48" s="71" t="s">
        <v>68</v>
      </c>
      <c r="F48" s="119"/>
      <c r="G48" s="117"/>
      <c r="H48" s="3">
        <f aca="true" t="shared" si="0" ref="H48:H68">SUM(F48:G48)*D48</f>
        <v>0</v>
      </c>
    </row>
    <row r="49" spans="1:8" s="63" customFormat="1" ht="12.75">
      <c r="A49" s="73"/>
      <c r="B49" s="57" t="s">
        <v>36</v>
      </c>
      <c r="C49" s="48" t="s">
        <v>69</v>
      </c>
      <c r="D49" s="74">
        <v>150</v>
      </c>
      <c r="E49" s="75" t="s">
        <v>68</v>
      </c>
      <c r="F49" s="2"/>
      <c r="G49" s="124"/>
      <c r="H49" s="3">
        <f t="shared" si="0"/>
        <v>0</v>
      </c>
    </row>
    <row r="50" spans="1:8" s="63" customFormat="1" ht="12.75">
      <c r="A50" s="70"/>
      <c r="B50" s="57" t="s">
        <v>50</v>
      </c>
      <c r="C50" s="69" t="s">
        <v>70</v>
      </c>
      <c r="D50" s="76">
        <v>70</v>
      </c>
      <c r="E50" s="60" t="s">
        <v>68</v>
      </c>
      <c r="F50" s="122"/>
      <c r="G50" s="117"/>
      <c r="H50" s="3">
        <f t="shared" si="0"/>
        <v>0</v>
      </c>
    </row>
    <row r="51" spans="1:8" s="63" customFormat="1" ht="12.75">
      <c r="A51" s="68"/>
      <c r="B51" s="57" t="s">
        <v>71</v>
      </c>
      <c r="C51" s="69" t="s">
        <v>72</v>
      </c>
      <c r="D51" s="59">
        <v>8</v>
      </c>
      <c r="E51" s="60" t="s">
        <v>24</v>
      </c>
      <c r="F51" s="122"/>
      <c r="G51" s="117"/>
      <c r="H51" s="3">
        <f t="shared" si="0"/>
        <v>0</v>
      </c>
    </row>
    <row r="52" spans="1:8" s="63" customFormat="1" ht="12.75">
      <c r="A52" s="70"/>
      <c r="B52" s="57" t="s">
        <v>73</v>
      </c>
      <c r="C52" s="77" t="s">
        <v>74</v>
      </c>
      <c r="D52" s="59">
        <v>12</v>
      </c>
      <c r="E52" s="78" t="s">
        <v>68</v>
      </c>
      <c r="F52" s="119"/>
      <c r="G52" s="118"/>
      <c r="H52" s="3">
        <f t="shared" si="0"/>
        <v>0</v>
      </c>
    </row>
    <row r="53" spans="1:8" s="63" customFormat="1" ht="12.75">
      <c r="A53" s="70"/>
      <c r="B53" s="57" t="s">
        <v>75</v>
      </c>
      <c r="C53" s="77" t="s">
        <v>76</v>
      </c>
      <c r="D53" s="59">
        <v>5</v>
      </c>
      <c r="E53" s="78" t="s">
        <v>24</v>
      </c>
      <c r="F53" s="119"/>
      <c r="G53" s="118"/>
      <c r="H53" s="3">
        <f t="shared" si="0"/>
        <v>0</v>
      </c>
    </row>
    <row r="54" spans="1:8" s="63" customFormat="1" ht="12.75">
      <c r="A54" s="70"/>
      <c r="B54" s="57" t="s">
        <v>77</v>
      </c>
      <c r="C54" s="77" t="s">
        <v>78</v>
      </c>
      <c r="D54" s="59">
        <v>3</v>
      </c>
      <c r="E54" s="78" t="s">
        <v>24</v>
      </c>
      <c r="F54" s="119"/>
      <c r="G54" s="118"/>
      <c r="H54" s="3">
        <f t="shared" si="0"/>
        <v>0</v>
      </c>
    </row>
    <row r="55" spans="1:8" s="63" customFormat="1" ht="12.75">
      <c r="A55" s="70"/>
      <c r="B55" s="57" t="s">
        <v>79</v>
      </c>
      <c r="C55" s="77" t="s">
        <v>80</v>
      </c>
      <c r="D55" s="59">
        <v>4</v>
      </c>
      <c r="E55" s="78" t="s">
        <v>24</v>
      </c>
      <c r="F55" s="119"/>
      <c r="G55" s="118"/>
      <c r="H55" s="3">
        <f t="shared" si="0"/>
        <v>0</v>
      </c>
    </row>
    <row r="56" spans="1:8" s="63" customFormat="1" ht="12.75">
      <c r="A56" s="70"/>
      <c r="B56" s="57" t="s">
        <v>81</v>
      </c>
      <c r="C56" s="77" t="s">
        <v>82</v>
      </c>
      <c r="D56" s="59">
        <v>21</v>
      </c>
      <c r="E56" s="78" t="s">
        <v>68</v>
      </c>
      <c r="F56" s="119"/>
      <c r="G56" s="118"/>
      <c r="H56" s="3">
        <f t="shared" si="0"/>
        <v>0</v>
      </c>
    </row>
    <row r="57" spans="1:8" s="63" customFormat="1" ht="25.5">
      <c r="A57" s="68"/>
      <c r="B57" s="57">
        <v>2</v>
      </c>
      <c r="C57" s="69" t="s">
        <v>140</v>
      </c>
      <c r="D57" s="59"/>
      <c r="E57" s="60"/>
      <c r="F57" s="66"/>
      <c r="G57" s="67"/>
      <c r="H57" s="3"/>
    </row>
    <row r="58" spans="1:8" s="63" customFormat="1" ht="25.5">
      <c r="A58" s="73"/>
      <c r="B58" s="57" t="s">
        <v>10</v>
      </c>
      <c r="C58" s="79" t="s">
        <v>83</v>
      </c>
      <c r="D58" s="80">
        <v>36</v>
      </c>
      <c r="E58" s="81" t="s">
        <v>24</v>
      </c>
      <c r="F58" s="123"/>
      <c r="G58" s="124"/>
      <c r="H58" s="3">
        <f t="shared" si="0"/>
        <v>0</v>
      </c>
    </row>
    <row r="59" spans="1:8" s="63" customFormat="1" ht="25.5">
      <c r="A59" s="73"/>
      <c r="B59" s="57" t="s">
        <v>29</v>
      </c>
      <c r="C59" s="79" t="s">
        <v>84</v>
      </c>
      <c r="D59" s="80">
        <v>10</v>
      </c>
      <c r="E59" s="81" t="s">
        <v>24</v>
      </c>
      <c r="F59" s="123"/>
      <c r="G59" s="124"/>
      <c r="H59" s="3">
        <f t="shared" si="0"/>
        <v>0</v>
      </c>
    </row>
    <row r="60" spans="1:8" s="63" customFormat="1" ht="25.5">
      <c r="A60" s="70"/>
      <c r="B60" s="57" t="s">
        <v>23</v>
      </c>
      <c r="C60" s="69" t="s">
        <v>85</v>
      </c>
      <c r="D60" s="76">
        <v>36</v>
      </c>
      <c r="E60" s="60" t="s">
        <v>24</v>
      </c>
      <c r="F60" s="122"/>
      <c r="G60" s="124"/>
      <c r="H60" s="3">
        <f t="shared" si="0"/>
        <v>0</v>
      </c>
    </row>
    <row r="61" spans="1:8" s="63" customFormat="1" ht="51">
      <c r="A61" s="79"/>
      <c r="B61" s="57" t="s">
        <v>40</v>
      </c>
      <c r="C61" s="4" t="s">
        <v>86</v>
      </c>
      <c r="D61" s="82">
        <v>33</v>
      </c>
      <c r="E61" s="83" t="s">
        <v>24</v>
      </c>
      <c r="F61" s="121"/>
      <c r="G61" s="120"/>
      <c r="H61" s="3">
        <f t="shared" si="0"/>
        <v>0</v>
      </c>
    </row>
    <row r="62" spans="1:8" s="63" customFormat="1" ht="12.75">
      <c r="A62" s="70"/>
      <c r="B62" s="57" t="s">
        <v>41</v>
      </c>
      <c r="C62" s="77" t="s">
        <v>87</v>
      </c>
      <c r="D62" s="59">
        <v>33</v>
      </c>
      <c r="E62" s="78" t="s">
        <v>24</v>
      </c>
      <c r="F62" s="119"/>
      <c r="G62" s="118"/>
      <c r="H62" s="3">
        <f t="shared" si="0"/>
        <v>0</v>
      </c>
    </row>
    <row r="63" spans="1:8" s="63" customFormat="1" ht="12.75">
      <c r="A63" s="70"/>
      <c r="B63" s="57" t="s">
        <v>88</v>
      </c>
      <c r="C63" s="77" t="s">
        <v>89</v>
      </c>
      <c r="D63" s="59">
        <v>33</v>
      </c>
      <c r="E63" s="78" t="s">
        <v>24</v>
      </c>
      <c r="F63" s="119"/>
      <c r="G63" s="118"/>
      <c r="H63" s="3">
        <f t="shared" si="0"/>
        <v>0</v>
      </c>
    </row>
    <row r="64" spans="1:8" s="63" customFormat="1" ht="12.75">
      <c r="A64" s="70"/>
      <c r="B64" s="57" t="s">
        <v>90</v>
      </c>
      <c r="C64" s="69" t="s">
        <v>91</v>
      </c>
      <c r="D64" s="59">
        <v>2</v>
      </c>
      <c r="E64" s="60" t="s">
        <v>24</v>
      </c>
      <c r="F64" s="122"/>
      <c r="G64" s="117"/>
      <c r="H64" s="3">
        <f t="shared" si="0"/>
        <v>0</v>
      </c>
    </row>
    <row r="65" spans="1:8" s="63" customFormat="1" ht="12.75">
      <c r="A65" s="68"/>
      <c r="B65" s="57" t="s">
        <v>92</v>
      </c>
      <c r="C65" s="69" t="s">
        <v>93</v>
      </c>
      <c r="D65" s="84">
        <v>70</v>
      </c>
      <c r="E65" s="85" t="s">
        <v>24</v>
      </c>
      <c r="F65" s="5" t="s">
        <v>17</v>
      </c>
      <c r="G65" s="120"/>
      <c r="H65" s="3">
        <f t="shared" si="0"/>
        <v>0</v>
      </c>
    </row>
    <row r="66" spans="1:8" s="63" customFormat="1" ht="25.5">
      <c r="A66" s="70"/>
      <c r="B66" s="57" t="s">
        <v>94</v>
      </c>
      <c r="C66" s="77" t="s">
        <v>95</v>
      </c>
      <c r="D66" s="59">
        <v>3</v>
      </c>
      <c r="E66" s="78" t="s">
        <v>68</v>
      </c>
      <c r="F66" s="119"/>
      <c r="G66" s="118"/>
      <c r="H66" s="3">
        <f t="shared" si="0"/>
        <v>0</v>
      </c>
    </row>
    <row r="67" spans="1:8" s="63" customFormat="1" ht="25.5">
      <c r="A67" s="70"/>
      <c r="B67" s="57" t="s">
        <v>96</v>
      </c>
      <c r="C67" s="77" t="s">
        <v>97</v>
      </c>
      <c r="D67" s="59">
        <v>10</v>
      </c>
      <c r="E67" s="78" t="s">
        <v>24</v>
      </c>
      <c r="F67" s="72" t="s">
        <v>17</v>
      </c>
      <c r="G67" s="118"/>
      <c r="H67" s="3">
        <f t="shared" si="0"/>
        <v>0</v>
      </c>
    </row>
    <row r="68" spans="1:8" s="63" customFormat="1" ht="12.75">
      <c r="A68" s="70"/>
      <c r="B68" s="57" t="s">
        <v>98</v>
      </c>
      <c r="C68" s="77" t="s">
        <v>99</v>
      </c>
      <c r="D68" s="59">
        <v>30</v>
      </c>
      <c r="E68" s="78" t="s">
        <v>68</v>
      </c>
      <c r="F68" s="119"/>
      <c r="G68" s="118"/>
      <c r="H68" s="3">
        <f t="shared" si="0"/>
        <v>0</v>
      </c>
    </row>
    <row r="69" spans="1:8" s="63" customFormat="1" ht="12.75">
      <c r="A69" s="68"/>
      <c r="B69" s="57">
        <v>3</v>
      </c>
      <c r="C69" s="69" t="s">
        <v>115</v>
      </c>
      <c r="D69" s="59"/>
      <c r="E69" s="60"/>
      <c r="F69" s="66"/>
      <c r="G69" s="67"/>
      <c r="H69" s="3"/>
    </row>
    <row r="70" spans="1:8" s="63" customFormat="1" ht="25.5">
      <c r="A70" s="70"/>
      <c r="B70" s="57" t="s">
        <v>18</v>
      </c>
      <c r="C70" s="77" t="s">
        <v>100</v>
      </c>
      <c r="D70" s="59">
        <v>1</v>
      </c>
      <c r="E70" s="78" t="s">
        <v>24</v>
      </c>
      <c r="F70" s="2"/>
      <c r="G70" s="118"/>
      <c r="H70" s="3">
        <f>SUM(F70:G70)*D70</f>
        <v>0</v>
      </c>
    </row>
    <row r="71" spans="1:8" s="63" customFormat="1" ht="12.75">
      <c r="A71" s="70"/>
      <c r="B71" s="57" t="s">
        <v>58</v>
      </c>
      <c r="C71" s="77" t="s">
        <v>101</v>
      </c>
      <c r="D71" s="59">
        <v>15</v>
      </c>
      <c r="E71" s="78" t="s">
        <v>68</v>
      </c>
      <c r="F71" s="119"/>
      <c r="G71" s="118"/>
      <c r="H71" s="3">
        <f>SUM(F71:G71)*D71</f>
        <v>0</v>
      </c>
    </row>
    <row r="72" spans="1:8" s="63" customFormat="1" ht="25.5">
      <c r="A72" s="68"/>
      <c r="B72" s="57" t="s">
        <v>102</v>
      </c>
      <c r="C72" s="77" t="s">
        <v>142</v>
      </c>
      <c r="D72" s="59">
        <v>6</v>
      </c>
      <c r="E72" s="78" t="s">
        <v>24</v>
      </c>
      <c r="F72" s="2"/>
      <c r="G72" s="118"/>
      <c r="H72" s="3">
        <f>SUM(F72:G72)*D72</f>
        <v>0</v>
      </c>
    </row>
    <row r="73" spans="1:8" s="63" customFormat="1" ht="12.75">
      <c r="A73" s="68"/>
      <c r="B73" s="57" t="s">
        <v>141</v>
      </c>
      <c r="C73" s="69" t="s">
        <v>103</v>
      </c>
      <c r="D73" s="59">
        <v>2</v>
      </c>
      <c r="E73" s="71" t="s">
        <v>24</v>
      </c>
      <c r="F73" s="116"/>
      <c r="G73" s="117"/>
      <c r="H73" s="3">
        <f>SUM(F73:G73)*D73</f>
        <v>0</v>
      </c>
    </row>
    <row r="74" spans="1:8" s="63" customFormat="1" ht="12.75">
      <c r="A74" s="70"/>
      <c r="B74" s="57" t="s">
        <v>104</v>
      </c>
      <c r="C74" s="69" t="s">
        <v>105</v>
      </c>
      <c r="D74" s="59">
        <v>1</v>
      </c>
      <c r="E74" s="60" t="s">
        <v>106</v>
      </c>
      <c r="F74" s="86" t="s">
        <v>17</v>
      </c>
      <c r="G74" s="115"/>
      <c r="H74" s="3">
        <f>SUM(F74:G74)*D74</f>
        <v>0</v>
      </c>
    </row>
    <row r="75" spans="1:8" s="63" customFormat="1" ht="12.75">
      <c r="A75" s="56"/>
      <c r="B75" s="57"/>
      <c r="C75" s="58" t="s">
        <v>110</v>
      </c>
      <c r="D75" s="59"/>
      <c r="E75" s="60"/>
      <c r="F75" s="61">
        <f>SUMPRODUCT(D48:D74,F48:F74)</f>
        <v>0</v>
      </c>
      <c r="G75" s="61">
        <f>SUMPRODUCT(D48:D74,G48:G74)</f>
        <v>0</v>
      </c>
      <c r="H75" s="62">
        <f>SUM(F75:G75)</f>
        <v>0</v>
      </c>
    </row>
    <row r="76" spans="1:8" s="63" customFormat="1" ht="12.75">
      <c r="A76" s="87"/>
      <c r="B76" s="88"/>
      <c r="C76" s="89" t="s">
        <v>136</v>
      </c>
      <c r="D76" s="90"/>
      <c r="E76" s="91"/>
      <c r="F76" s="92">
        <f>F45+F75</f>
        <v>0</v>
      </c>
      <c r="G76" s="92">
        <f>G45+G75</f>
        <v>0</v>
      </c>
      <c r="H76" s="93">
        <f>SUM(F76:G76)</f>
        <v>0</v>
      </c>
    </row>
    <row r="77" spans="1:8" s="40" customFormat="1" ht="12.75">
      <c r="A77" s="34"/>
      <c r="B77" s="35" t="s">
        <v>36</v>
      </c>
      <c r="C77" s="36" t="s">
        <v>120</v>
      </c>
      <c r="D77" s="37"/>
      <c r="E77" s="37"/>
      <c r="F77" s="38"/>
      <c r="G77" s="38"/>
      <c r="H77" s="39"/>
    </row>
    <row r="78" spans="1:8" s="96" customFormat="1" ht="12.75">
      <c r="A78" s="64"/>
      <c r="B78" s="42" t="s">
        <v>13</v>
      </c>
      <c r="C78" s="43" t="s">
        <v>14</v>
      </c>
      <c r="D78" s="33"/>
      <c r="E78" s="33"/>
      <c r="F78" s="94"/>
      <c r="G78" s="94"/>
      <c r="H78" s="95"/>
    </row>
    <row r="79" spans="1:8" s="97" customFormat="1" ht="12.75">
      <c r="A79" s="68"/>
      <c r="B79" s="47">
        <v>1</v>
      </c>
      <c r="C79" s="48" t="s">
        <v>16</v>
      </c>
      <c r="D79" s="49"/>
      <c r="E79" s="49"/>
      <c r="F79" s="54"/>
      <c r="G79" s="54"/>
      <c r="H79" s="55"/>
    </row>
    <row r="80" spans="1:8" s="97" customFormat="1" ht="12.75">
      <c r="A80" s="68"/>
      <c r="B80" s="47" t="s">
        <v>9</v>
      </c>
      <c r="C80" s="48" t="s">
        <v>121</v>
      </c>
      <c r="D80" s="49"/>
      <c r="E80" s="49"/>
      <c r="F80" s="50"/>
      <c r="G80" s="50"/>
      <c r="H80" s="98"/>
    </row>
    <row r="81" spans="1:8" s="97" customFormat="1" ht="12.75">
      <c r="A81" s="68"/>
      <c r="B81" s="47" t="s">
        <v>21</v>
      </c>
      <c r="C81" s="48" t="s">
        <v>122</v>
      </c>
      <c r="D81" s="49">
        <v>1</v>
      </c>
      <c r="E81" s="49" t="s">
        <v>24</v>
      </c>
      <c r="F81" s="54" t="s">
        <v>17</v>
      </c>
      <c r="G81" s="2"/>
      <c r="H81" s="55">
        <f>SUM(F81,G81)*D81</f>
        <v>0</v>
      </c>
    </row>
    <row r="82" spans="1:8" s="97" customFormat="1" ht="12.75">
      <c r="A82" s="68"/>
      <c r="B82" s="47" t="s">
        <v>25</v>
      </c>
      <c r="C82" s="48" t="s">
        <v>123</v>
      </c>
      <c r="D82" s="49">
        <v>14</v>
      </c>
      <c r="E82" s="49" t="s">
        <v>15</v>
      </c>
      <c r="F82" s="54" t="s">
        <v>17</v>
      </c>
      <c r="G82" s="2"/>
      <c r="H82" s="55">
        <f>SUM(F82,G82)*D82</f>
        <v>0</v>
      </c>
    </row>
    <row r="83" spans="1:8" s="97" customFormat="1" ht="12.75">
      <c r="A83" s="68"/>
      <c r="B83" s="47" t="s">
        <v>26</v>
      </c>
      <c r="C83" s="48" t="s">
        <v>124</v>
      </c>
      <c r="D83" s="49">
        <v>2</v>
      </c>
      <c r="E83" s="49" t="s">
        <v>15</v>
      </c>
      <c r="F83" s="54" t="s">
        <v>17</v>
      </c>
      <c r="G83" s="2"/>
      <c r="H83" s="55">
        <f>SUM(F83,G83)*D83</f>
        <v>0</v>
      </c>
    </row>
    <row r="84" spans="1:8" s="97" customFormat="1" ht="12.75">
      <c r="A84" s="68"/>
      <c r="B84" s="47" t="s">
        <v>36</v>
      </c>
      <c r="C84" s="48" t="s">
        <v>125</v>
      </c>
      <c r="D84" s="49"/>
      <c r="E84" s="49"/>
      <c r="F84" s="54"/>
      <c r="G84" s="54"/>
      <c r="H84" s="55"/>
    </row>
    <row r="85" spans="1:8" s="97" customFormat="1" ht="12.75">
      <c r="A85" s="68"/>
      <c r="B85" s="47" t="s">
        <v>126</v>
      </c>
      <c r="C85" s="48" t="s">
        <v>127</v>
      </c>
      <c r="D85" s="49">
        <v>1</v>
      </c>
      <c r="E85" s="49" t="s">
        <v>24</v>
      </c>
      <c r="F85" s="54" t="s">
        <v>17</v>
      </c>
      <c r="G85" s="2"/>
      <c r="H85" s="55">
        <f>SUM(F85,G85)*D85</f>
        <v>0</v>
      </c>
    </row>
    <row r="86" spans="1:8" s="97" customFormat="1" ht="12.75">
      <c r="A86" s="68"/>
      <c r="B86" s="53">
        <v>2</v>
      </c>
      <c r="C86" s="99" t="s">
        <v>31</v>
      </c>
      <c r="D86" s="49"/>
      <c r="E86" s="52"/>
      <c r="F86" s="54"/>
      <c r="G86" s="54"/>
      <c r="H86" s="55"/>
    </row>
    <row r="87" spans="1:8" s="97" customFormat="1" ht="25.5" customHeight="1">
      <c r="A87" s="68"/>
      <c r="B87" s="53" t="s">
        <v>10</v>
      </c>
      <c r="C87" s="99" t="s">
        <v>128</v>
      </c>
      <c r="D87" s="49">
        <v>11</v>
      </c>
      <c r="E87" s="52" t="s">
        <v>15</v>
      </c>
      <c r="F87" s="2"/>
      <c r="G87" s="2"/>
      <c r="H87" s="55">
        <f>SUM(F87,G87)*D87</f>
        <v>0</v>
      </c>
    </row>
    <row r="88" spans="1:8" s="97" customFormat="1" ht="12.75">
      <c r="A88" s="68"/>
      <c r="B88" s="53">
        <v>3</v>
      </c>
      <c r="C88" s="99" t="s">
        <v>129</v>
      </c>
      <c r="D88" s="49"/>
      <c r="E88" s="52"/>
      <c r="F88" s="54"/>
      <c r="G88" s="54"/>
      <c r="H88" s="55"/>
    </row>
    <row r="89" spans="1:8" s="97" customFormat="1" ht="25.5">
      <c r="A89" s="68"/>
      <c r="B89" s="53" t="s">
        <v>18</v>
      </c>
      <c r="C89" s="48" t="s">
        <v>130</v>
      </c>
      <c r="D89" s="49">
        <v>1</v>
      </c>
      <c r="E89" s="52" t="s">
        <v>15</v>
      </c>
      <c r="F89" s="2"/>
      <c r="G89" s="2"/>
      <c r="H89" s="55">
        <f>SUM(F89,G89)*D89</f>
        <v>0</v>
      </c>
    </row>
    <row r="90" spans="1:8" s="97" customFormat="1" ht="12.75">
      <c r="A90" s="68"/>
      <c r="B90" s="53" t="s">
        <v>58</v>
      </c>
      <c r="C90" s="48" t="s">
        <v>131</v>
      </c>
      <c r="D90" s="49">
        <v>17.5</v>
      </c>
      <c r="E90" s="52" t="s">
        <v>15</v>
      </c>
      <c r="F90" s="2"/>
      <c r="G90" s="2"/>
      <c r="H90" s="55">
        <f>SUM(F90,G90)*D90</f>
        <v>0</v>
      </c>
    </row>
    <row r="91" spans="1:8" s="97" customFormat="1" ht="12.75">
      <c r="A91" s="68"/>
      <c r="B91" s="53">
        <v>4</v>
      </c>
      <c r="C91" s="99" t="s">
        <v>61</v>
      </c>
      <c r="D91" s="49"/>
      <c r="E91" s="52"/>
      <c r="F91" s="54"/>
      <c r="G91" s="54"/>
      <c r="H91" s="55"/>
    </row>
    <row r="92" spans="1:8" s="97" customFormat="1" ht="12.75">
      <c r="A92" s="68"/>
      <c r="B92" s="47" t="s">
        <v>132</v>
      </c>
      <c r="C92" s="48" t="s">
        <v>133</v>
      </c>
      <c r="D92" s="49">
        <v>4.5</v>
      </c>
      <c r="E92" s="52" t="s">
        <v>15</v>
      </c>
      <c r="F92" s="2"/>
      <c r="G92" s="2"/>
      <c r="H92" s="55">
        <f>SUM(F92,G92)*D92</f>
        <v>0</v>
      </c>
    </row>
    <row r="93" spans="1:8" s="97" customFormat="1" ht="25.5">
      <c r="A93" s="68"/>
      <c r="B93" s="47" t="s">
        <v>134</v>
      </c>
      <c r="C93" s="48" t="s">
        <v>135</v>
      </c>
      <c r="D93" s="49">
        <v>4.5</v>
      </c>
      <c r="E93" s="52" t="s">
        <v>15</v>
      </c>
      <c r="F93" s="2"/>
      <c r="G93" s="2"/>
      <c r="H93" s="55">
        <f>SUM(F93,G93)*D93</f>
        <v>0</v>
      </c>
    </row>
    <row r="94" spans="1:8" s="40" customFormat="1" ht="12.75">
      <c r="A94" s="46"/>
      <c r="B94" s="53">
        <v>5</v>
      </c>
      <c r="C94" s="48" t="s">
        <v>150</v>
      </c>
      <c r="D94" s="52"/>
      <c r="E94" s="52"/>
      <c r="F94" s="54"/>
      <c r="G94" s="54"/>
      <c r="H94" s="55"/>
    </row>
    <row r="95" spans="1:8" s="40" customFormat="1" ht="12.75">
      <c r="A95" s="46"/>
      <c r="B95" s="53" t="s">
        <v>151</v>
      </c>
      <c r="C95" s="48" t="s">
        <v>152</v>
      </c>
      <c r="D95" s="52">
        <v>20</v>
      </c>
      <c r="E95" s="52" t="s">
        <v>15</v>
      </c>
      <c r="F95" s="2"/>
      <c r="G95" s="2"/>
      <c r="H95" s="55">
        <f>SUM(F95,G95)*D95</f>
        <v>0</v>
      </c>
    </row>
    <row r="96" spans="1:8" s="63" customFormat="1" ht="12.75">
      <c r="A96" s="56"/>
      <c r="B96" s="57"/>
      <c r="C96" s="58" t="s">
        <v>109</v>
      </c>
      <c r="D96" s="59"/>
      <c r="E96" s="60"/>
      <c r="F96" s="61">
        <f>SUMPRODUCT(D81:D95,F81:F95)</f>
        <v>0</v>
      </c>
      <c r="G96" s="61">
        <f>SUMPRODUCT(D81:D95,G81:G95)</f>
        <v>0</v>
      </c>
      <c r="H96" s="62">
        <f>SUM(F96:G96)</f>
        <v>0</v>
      </c>
    </row>
    <row r="97" spans="1:8" s="63" customFormat="1" ht="12.75">
      <c r="A97" s="64"/>
      <c r="B97" s="65" t="s">
        <v>107</v>
      </c>
      <c r="C97" s="58" t="s">
        <v>139</v>
      </c>
      <c r="D97" s="59"/>
      <c r="E97" s="60"/>
      <c r="F97" s="66"/>
      <c r="G97" s="67"/>
      <c r="H97" s="3"/>
    </row>
    <row r="98" spans="1:8" s="63" customFormat="1" ht="38.25">
      <c r="A98" s="68"/>
      <c r="B98" s="57">
        <v>1</v>
      </c>
      <c r="C98" s="69" t="s">
        <v>143</v>
      </c>
      <c r="D98" s="49">
        <v>1</v>
      </c>
      <c r="E98" s="81" t="s">
        <v>106</v>
      </c>
      <c r="F98" s="2"/>
      <c r="G98" s="2"/>
      <c r="H98" s="3">
        <f>SUM(F98,G98)*D98</f>
        <v>0</v>
      </c>
    </row>
    <row r="99" spans="1:8" s="63" customFormat="1" ht="12.75">
      <c r="A99" s="56"/>
      <c r="B99" s="57"/>
      <c r="C99" s="58" t="s">
        <v>144</v>
      </c>
      <c r="D99" s="59"/>
      <c r="E99" s="60"/>
      <c r="F99" s="61">
        <f>F98</f>
        <v>0</v>
      </c>
      <c r="G99" s="61">
        <f>G98</f>
        <v>0</v>
      </c>
      <c r="H99" s="62">
        <f>SUM(F99:G99)</f>
        <v>0</v>
      </c>
    </row>
    <row r="100" spans="1:8" s="63" customFormat="1" ht="12.75">
      <c r="A100" s="87"/>
      <c r="B100" s="88"/>
      <c r="C100" s="89" t="s">
        <v>137</v>
      </c>
      <c r="D100" s="90"/>
      <c r="E100" s="91"/>
      <c r="F100" s="92">
        <f>F96+F99</f>
        <v>0</v>
      </c>
      <c r="G100" s="92">
        <f>G96+G99</f>
        <v>0</v>
      </c>
      <c r="H100" s="93">
        <f>SUM(F100:G100)</f>
        <v>0</v>
      </c>
    </row>
    <row r="101" spans="1:8" s="97" customFormat="1" ht="12.75">
      <c r="A101" s="100"/>
      <c r="B101" s="101"/>
      <c r="C101" s="102" t="s">
        <v>19</v>
      </c>
      <c r="D101" s="103"/>
      <c r="E101" s="104"/>
      <c r="F101" s="105">
        <f>F76+F100</f>
        <v>0</v>
      </c>
      <c r="G101" s="105">
        <f>G76+G100</f>
        <v>0</v>
      </c>
      <c r="H101" s="106">
        <f>SUM(F101:G101)</f>
        <v>0</v>
      </c>
    </row>
  </sheetData>
  <sheetProtection password="C150" sheet="1" selectLockedCells="1"/>
  <mergeCells count="2">
    <mergeCell ref="F10:G10"/>
    <mergeCell ref="A1:H1"/>
  </mergeCells>
  <printOptions horizontalCentered="1"/>
  <pageMargins left="0.2362204724409449" right="0.2362204724409449" top="0.8661417322834646" bottom="0.7480314960629921" header="0.31496062992125984" footer="0.31496062992125984"/>
  <pageSetup horizontalDpi="600" verticalDpi="600" orientation="landscape" paperSize="9" r:id="rId2"/>
  <headerFooter>
    <oddHeader>&amp;L&amp;"Arial,Negrito"&amp;G&amp;"Arial,Normal"
&amp;R&amp;"Arial,Negrito"&amp;9FOLHA &amp;P/&amp;N
UNIDADE DE ENGENHARIA
Gerência de Projetos e Obras Civis
</oddHeader>
    <oddFooter>&amp;L&amp;"Arial,Normal"ENGENHARIA                  EXEC.: DAIANE BASTOS E ANDREA CASAGRANDE                   CONF.:          AUTORIZ.:          FORNECEDOR:
&amp;C&amp;"Arial,Normal"Página &amp;P de &amp;N&amp;R&amp;"Arial,Normal" &amp;D
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Daiane Dolejal Goulart Bastos</cp:lastModifiedBy>
  <cp:lastPrinted>2016-12-14T11:43:56Z</cp:lastPrinted>
  <dcterms:created xsi:type="dcterms:W3CDTF">2000-05-25T11:19:14Z</dcterms:created>
  <dcterms:modified xsi:type="dcterms:W3CDTF">2016-12-14T11:50:37Z</dcterms:modified>
  <cp:category/>
  <cp:version/>
  <cp:contentType/>
  <cp:contentStatus/>
</cp:coreProperties>
</file>